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filterPrivacy="1"/>
  <xr:revisionPtr revIDLastSave="0" documentId="13_ncr:1_{C6A919CB-4903-49DD-9141-8A8C31B6749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 ცხრილი " sheetId="1" r:id="rId1"/>
    <sheet name="2 ცხრილი " sheetId="2" r:id="rId2"/>
    <sheet name="3 ცხრილი " sheetId="3" r:id="rId3"/>
    <sheet name="4 ცხრილი " sheetId="4" r:id="rId4"/>
    <sheet name="გრაფიკი 2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3" l="1"/>
  <c r="L12" i="4" l="1"/>
  <c r="L11" i="4"/>
  <c r="L10" i="4"/>
  <c r="K5" i="4"/>
  <c r="D4" i="4"/>
  <c r="E4" i="4" s="1"/>
  <c r="C5" i="4" l="1"/>
  <c r="D5" i="4" s="1"/>
  <c r="F2" i="1"/>
  <c r="F5" i="4" l="1"/>
  <c r="E5" i="4"/>
  <c r="C6" i="4"/>
  <c r="D6" i="4" s="1"/>
  <c r="E10" i="3"/>
  <c r="E9" i="3"/>
  <c r="E8" i="3"/>
  <c r="E7" i="3"/>
  <c r="E6" i="3"/>
  <c r="F6" i="3"/>
  <c r="K11" i="3" s="1"/>
  <c r="D6" i="3" l="1"/>
  <c r="E6" i="4"/>
  <c r="F6" i="4" s="1"/>
  <c r="C7" i="4"/>
  <c r="D7" i="4" s="1"/>
  <c r="E8" i="2"/>
  <c r="E7" i="2"/>
  <c r="E6" i="2"/>
  <c r="F6" i="2" s="1"/>
  <c r="D6" i="2"/>
  <c r="D7" i="2" s="1"/>
  <c r="E10" i="2"/>
  <c r="E9" i="2"/>
  <c r="F2" i="2"/>
  <c r="F7" i="1"/>
  <c r="F8" i="1"/>
  <c r="E7" i="1"/>
  <c r="E8" i="1"/>
  <c r="E6" i="1"/>
  <c r="F6" i="1" s="1"/>
  <c r="F10" i="1" s="1"/>
  <c r="D8" i="2" l="1"/>
  <c r="F8" i="2"/>
  <c r="G7" i="2"/>
  <c r="F7" i="2"/>
  <c r="D7" i="3"/>
  <c r="F7" i="3"/>
  <c r="E7" i="4"/>
  <c r="F7" i="4" s="1"/>
  <c r="D8" i="3" l="1"/>
  <c r="F8" i="3"/>
  <c r="C8" i="4"/>
  <c r="D8" i="4" s="1"/>
  <c r="E8" i="4" s="1"/>
  <c r="F9" i="2"/>
  <c r="D9" i="2"/>
  <c r="F8" i="4" l="1"/>
  <c r="C9" i="4"/>
  <c r="D9" i="4" s="1"/>
  <c r="F10" i="2"/>
  <c r="F12" i="2" s="1"/>
  <c r="D10" i="2"/>
  <c r="F9" i="3"/>
  <c r="D9" i="3"/>
  <c r="E9" i="4"/>
  <c r="F9" i="4" s="1"/>
  <c r="F10" i="3" l="1"/>
  <c r="F12" i="3" s="1"/>
  <c r="D10" i="3"/>
  <c r="C10" i="4"/>
  <c r="D10" i="4" s="1"/>
  <c r="F10" i="4" l="1"/>
  <c r="E10" i="4"/>
  <c r="C11" i="4"/>
  <c r="D11" i="4" s="1"/>
  <c r="E11" i="4" l="1"/>
  <c r="C12" i="4" s="1"/>
  <c r="D12" i="4" s="1"/>
  <c r="F11" i="4" l="1"/>
  <c r="E12" i="4"/>
  <c r="C13" i="4" s="1"/>
  <c r="D13" i="4" s="1"/>
  <c r="F12" i="4" l="1"/>
  <c r="E13" i="4"/>
  <c r="C14" i="4" s="1"/>
  <c r="D14" i="4" s="1"/>
  <c r="F13" i="4" l="1"/>
  <c r="E14" i="4"/>
  <c r="C15" i="4" s="1"/>
  <c r="D15" i="4" s="1"/>
  <c r="F14" i="4" l="1"/>
  <c r="E15" i="4"/>
  <c r="C16" i="4" s="1"/>
  <c r="D16" i="4" s="1"/>
  <c r="F15" i="4" l="1"/>
  <c r="E16" i="4"/>
  <c r="C17" i="4" s="1"/>
  <c r="D17" i="4" s="1"/>
  <c r="E17" i="4" s="1"/>
  <c r="F17" i="4" s="1"/>
  <c r="C18" i="4" l="1"/>
  <c r="D18" i="4" s="1"/>
  <c r="E18" i="4" s="1"/>
  <c r="F18" i="4" s="1"/>
  <c r="F16" i="4"/>
  <c r="C19" i="4" l="1"/>
  <c r="C20" i="4" s="1"/>
  <c r="E20" i="4" s="1"/>
  <c r="D19" i="4"/>
  <c r="E19" i="4" l="1"/>
  <c r="F19" i="4" s="1"/>
  <c r="D20" i="4"/>
  <c r="F20" i="4" s="1"/>
  <c r="D22" i="4" l="1"/>
</calcChain>
</file>

<file path=xl/sharedStrings.xml><?xml version="1.0" encoding="utf-8"?>
<sst xmlns="http://schemas.openxmlformats.org/spreadsheetml/2006/main" count="43" uniqueCount="30">
  <si>
    <t>სესხხის ძირი თანხა</t>
  </si>
  <si>
    <t>ერთი დღის პროცენტი</t>
  </si>
  <si>
    <t>=12%/365</t>
  </si>
  <si>
    <t>% თვის განმავლობაში</t>
  </si>
  <si>
    <t>ჯამი</t>
  </si>
  <si>
    <t>10 000 - 1 160,55 =8 760,55 ლარი.</t>
  </si>
  <si>
    <t>40,32 ლარი</t>
  </si>
  <si>
    <t>01/31 დან 12/02 ჩათვლით 8 760,55*12*0,00033=34,56</t>
  </si>
  <si>
    <t>1 ნაბიჯი</t>
  </si>
  <si>
    <t>შემოვიღოთ  (გავიხსენოთ) აღნიშვნები:</t>
  </si>
  <si>
    <t>I   პროცენტის სახით დაგროვილი თანხა ვადის გასვლამდე</t>
  </si>
  <si>
    <t>P  ძირი  თანხა პრინციპალი</t>
  </si>
  <si>
    <t>S  მთლიანი თანხა ვადის დასრულებისთვის</t>
  </si>
  <si>
    <t>R  მეასედებში გამოსახული საპროცენტო განაკვეთი 12%=0.12</t>
  </si>
  <si>
    <t>დარიცხული %</t>
  </si>
  <si>
    <t>გადახდა</t>
  </si>
  <si>
    <t>r წლიური საპროცენტო განაკვეთი</t>
  </si>
  <si>
    <t>?</t>
  </si>
  <si>
    <t xml:space="preserve">p ძირი თანხა </t>
  </si>
  <si>
    <t>სესხის ძირი თანხა</t>
  </si>
  <si>
    <t>პროცენტი, ხოლო (1200-39,45)= 1 160,55 ლარის ძირი თანხა</t>
  </si>
  <si>
    <t xml:space="preserve">17 იანვრიდან 31 იანვრის ჩათვლით, სესხის ძირი თანხა იქნება </t>
  </si>
  <si>
    <t>5 იანვრიდან 17 იანვრის ჩათვლით დარიცხული პროცენტია 39,45</t>
  </si>
  <si>
    <t>დღეების რაოდ.</t>
  </si>
  <si>
    <t>დაბრუნებული თანხა.</t>
  </si>
  <si>
    <t>17 იანვარს გადახდილია 1200 ლარი.  აქედან 39.45 ლარით დაიფარა დარიცხული</t>
  </si>
  <si>
    <t>17 იანვრიდან 31 იანვრის ჩათვლით დარიცხული პროცენტი იქნება 8 760,55*14 *0,00033</t>
  </si>
  <si>
    <t>12/02 დან 28/02 ჩათვლით  5 960,55*16* 0,00033=31,35</t>
  </si>
  <si>
    <t>ძირის გადახდა</t>
  </si>
  <si>
    <t>N  ვადა, პროცენტის დარიცხვის რაოდენობა.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</si>
</sst>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.00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b/>
      <sz val="12"/>
      <color theme="1"/>
      <name val="Sylfaen"/>
      <family val="1"/>
    </font>
    <font>
      <sz val="11"/>
      <name val="Sylfae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64" fontId="1" fillId="0" borderId="0" xfId="0" applyNumberFormat="1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quotePrefix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" fontId="1" fillId="0" borderId="1" xfId="0" quotePrefix="1" applyNumberFormat="1" applyFont="1" applyBorder="1"/>
    <xf numFmtId="0" fontId="1" fillId="0" borderId="2" xfId="0" quotePrefix="1" applyFont="1" applyBorder="1"/>
    <xf numFmtId="0" fontId="2" fillId="0" borderId="0" xfId="0" applyFont="1"/>
    <xf numFmtId="0" fontId="3" fillId="0" borderId="0" xfId="0" applyFont="1"/>
    <xf numFmtId="9" fontId="2" fillId="0" borderId="0" xfId="0" applyNumberFormat="1" applyFont="1"/>
    <xf numFmtId="3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9" fontId="3" fillId="0" borderId="0" xfId="0" applyNumberFormat="1" applyFont="1" applyAlignment="1">
      <alignment horizontal="center"/>
    </xf>
    <xf numFmtId="0" fontId="2" fillId="0" borderId="0" xfId="0" quotePrefix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F16"/>
  <sheetViews>
    <sheetView tabSelected="1" workbookViewId="0">
      <selection activeCell="E11" sqref="E11"/>
    </sheetView>
  </sheetViews>
  <sheetFormatPr defaultColWidth="9.109375" defaultRowHeight="15.6" x14ac:dyDescent="0.3"/>
  <cols>
    <col min="1" max="2" width="9.109375" style="1"/>
    <col min="3" max="3" width="10.6640625" style="2" bestFit="1" customWidth="1"/>
    <col min="4" max="4" width="24" style="1" bestFit="1" customWidth="1"/>
    <col min="5" max="5" width="16.5546875" style="1" customWidth="1"/>
    <col min="6" max="6" width="24.109375" style="1" bestFit="1" customWidth="1"/>
    <col min="7" max="16384" width="9.109375" style="1"/>
  </cols>
  <sheetData>
    <row r="2" spans="3:6" x14ac:dyDescent="0.3">
      <c r="D2" s="1" t="s">
        <v>1</v>
      </c>
      <c r="E2" s="5" t="s">
        <v>2</v>
      </c>
      <c r="F2" s="6">
        <f>12%/365</f>
        <v>3.2876712328767124E-4</v>
      </c>
    </row>
    <row r="4" spans="3:6" x14ac:dyDescent="0.3">
      <c r="D4" s="1" t="s">
        <v>0</v>
      </c>
      <c r="E4" s="1" t="s">
        <v>23</v>
      </c>
      <c r="F4" s="1" t="s">
        <v>3</v>
      </c>
    </row>
    <row r="5" spans="3:6" x14ac:dyDescent="0.3">
      <c r="C5" s="2">
        <v>43470</v>
      </c>
      <c r="D5" s="4">
        <v>10000</v>
      </c>
      <c r="F5" s="6"/>
    </row>
    <row r="6" spans="3:6" x14ac:dyDescent="0.3">
      <c r="C6" s="2">
        <v>43496</v>
      </c>
      <c r="D6" s="4">
        <v>10000</v>
      </c>
      <c r="E6" s="1">
        <f>C6-C5</f>
        <v>26</v>
      </c>
      <c r="F6" s="3">
        <f>D5*E6*$F$2</f>
        <v>85.479452054794521</v>
      </c>
    </row>
    <row r="7" spans="3:6" x14ac:dyDescent="0.3">
      <c r="C7" s="2">
        <v>43524</v>
      </c>
      <c r="D7" s="4">
        <v>10000</v>
      </c>
      <c r="E7" s="1">
        <f t="shared" ref="E7:E8" si="0">C7-C6</f>
        <v>28</v>
      </c>
      <c r="F7" s="3">
        <f t="shared" ref="F7:F8" si="1">D6*E7*$F$2</f>
        <v>92.054794520547944</v>
      </c>
    </row>
    <row r="8" spans="3:6" x14ac:dyDescent="0.3">
      <c r="C8" s="2">
        <v>43555</v>
      </c>
      <c r="D8" s="4">
        <v>10000</v>
      </c>
      <c r="E8" s="1">
        <f t="shared" si="0"/>
        <v>31</v>
      </c>
      <c r="F8" s="3">
        <f t="shared" si="1"/>
        <v>101.91780821917808</v>
      </c>
    </row>
    <row r="9" spans="3:6" x14ac:dyDescent="0.3">
      <c r="D9" s="4"/>
    </row>
    <row r="10" spans="3:6" x14ac:dyDescent="0.3">
      <c r="D10" s="4"/>
      <c r="E10" s="1" t="s">
        <v>4</v>
      </c>
      <c r="F10" s="3">
        <f>SUM(F6:F9)</f>
        <v>279.45205479452056</v>
      </c>
    </row>
    <row r="11" spans="3:6" x14ac:dyDescent="0.3">
      <c r="D11" s="4"/>
    </row>
    <row r="12" spans="3:6" x14ac:dyDescent="0.3">
      <c r="D12" s="4"/>
    </row>
    <row r="13" spans="3:6" x14ac:dyDescent="0.3">
      <c r="D13" s="4"/>
    </row>
    <row r="14" spans="3:6" x14ac:dyDescent="0.3">
      <c r="D14" s="4"/>
    </row>
    <row r="15" spans="3:6" x14ac:dyDescent="0.3">
      <c r="D15" s="4"/>
    </row>
    <row r="16" spans="3:6" x14ac:dyDescent="0.3">
      <c r="D16" s="4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6"/>
  <sheetViews>
    <sheetView workbookViewId="0">
      <selection activeCell="D4" sqref="D4"/>
    </sheetView>
  </sheetViews>
  <sheetFormatPr defaultColWidth="9.109375" defaultRowHeight="15.6" x14ac:dyDescent="0.3"/>
  <cols>
    <col min="1" max="1" width="9.109375" style="1"/>
    <col min="2" max="2" width="24.109375" style="1" customWidth="1"/>
    <col min="3" max="3" width="11.33203125" style="2" bestFit="1" customWidth="1"/>
    <col min="4" max="4" width="24" style="1" bestFit="1" customWidth="1"/>
    <col min="5" max="5" width="16.5546875" style="1" customWidth="1"/>
    <col min="6" max="6" width="24.109375" style="1" bestFit="1" customWidth="1"/>
    <col min="7" max="16384" width="9.109375" style="1"/>
  </cols>
  <sheetData>
    <row r="2" spans="2:7" x14ac:dyDescent="0.3">
      <c r="D2" s="1" t="s">
        <v>1</v>
      </c>
      <c r="E2" s="5" t="s">
        <v>2</v>
      </c>
      <c r="F2" s="6">
        <f>12%/365</f>
        <v>3.2876712328767124E-4</v>
      </c>
    </row>
    <row r="4" spans="2:7" x14ac:dyDescent="0.3">
      <c r="B4" s="1" t="s">
        <v>24</v>
      </c>
      <c r="D4" s="1" t="s">
        <v>19</v>
      </c>
      <c r="E4" s="1" t="s">
        <v>23</v>
      </c>
      <c r="F4" s="1" t="s">
        <v>3</v>
      </c>
    </row>
    <row r="5" spans="2:7" x14ac:dyDescent="0.3">
      <c r="C5" s="2">
        <v>43470</v>
      </c>
      <c r="D5" s="4">
        <v>10000</v>
      </c>
      <c r="F5" s="6"/>
    </row>
    <row r="6" spans="2:7" x14ac:dyDescent="0.3">
      <c r="B6" s="4">
        <v>1200</v>
      </c>
      <c r="C6" s="2">
        <v>43482</v>
      </c>
      <c r="D6" s="4">
        <f>D5-B6</f>
        <v>8800</v>
      </c>
      <c r="E6" s="1">
        <f>C6-C5</f>
        <v>12</v>
      </c>
      <c r="F6" s="3">
        <f>D5*E6*$F$2</f>
        <v>39.452054794520549</v>
      </c>
    </row>
    <row r="7" spans="2:7" x14ac:dyDescent="0.3">
      <c r="B7" s="4"/>
      <c r="C7" s="2">
        <v>43496</v>
      </c>
      <c r="D7" s="4">
        <f>D6</f>
        <v>8800</v>
      </c>
      <c r="E7" s="1">
        <f>C7-C6</f>
        <v>14</v>
      </c>
      <c r="F7" s="3">
        <f t="shared" ref="F7:F10" si="0">D6*E7*$F$2</f>
        <v>40.5041095890411</v>
      </c>
      <c r="G7" s="3">
        <f>SUM(F6:F7)</f>
        <v>79.956164383561656</v>
      </c>
    </row>
    <row r="8" spans="2:7" x14ac:dyDescent="0.3">
      <c r="B8" s="4">
        <v>2800</v>
      </c>
      <c r="C8" s="2">
        <v>43508</v>
      </c>
      <c r="D8" s="4">
        <f>D7-B8</f>
        <v>6000</v>
      </c>
      <c r="E8" s="1">
        <f>C8-C7</f>
        <v>12</v>
      </c>
      <c r="F8" s="3">
        <f t="shared" si="0"/>
        <v>34.717808219178082</v>
      </c>
    </row>
    <row r="9" spans="2:7" x14ac:dyDescent="0.3">
      <c r="B9" s="4"/>
      <c r="C9" s="2">
        <v>43524</v>
      </c>
      <c r="D9" s="4">
        <f>D8</f>
        <v>6000</v>
      </c>
      <c r="E9" s="1">
        <f>C9-C7</f>
        <v>28</v>
      </c>
      <c r="F9" s="3">
        <f t="shared" si="0"/>
        <v>55.232876712328768</v>
      </c>
    </row>
    <row r="10" spans="2:7" x14ac:dyDescent="0.3">
      <c r="B10" s="4"/>
      <c r="C10" s="2">
        <v>43555</v>
      </c>
      <c r="D10" s="4">
        <f>D9</f>
        <v>6000</v>
      </c>
      <c r="E10" s="1">
        <f t="shared" ref="E10" si="1">C10-C9</f>
        <v>31</v>
      </c>
      <c r="F10" s="3">
        <f t="shared" si="0"/>
        <v>61.150684931506852</v>
      </c>
    </row>
    <row r="11" spans="2:7" x14ac:dyDescent="0.3">
      <c r="D11" s="4"/>
    </row>
    <row r="12" spans="2:7" x14ac:dyDescent="0.3">
      <c r="D12" s="4"/>
      <c r="E12" s="1" t="s">
        <v>4</v>
      </c>
      <c r="F12" s="3">
        <f>SUM(F6:F11)</f>
        <v>231.05753424657536</v>
      </c>
    </row>
    <row r="13" spans="2:7" x14ac:dyDescent="0.3">
      <c r="D13" s="4"/>
    </row>
    <row r="14" spans="2:7" x14ac:dyDescent="0.3">
      <c r="D14" s="4"/>
    </row>
    <row r="15" spans="2:7" x14ac:dyDescent="0.3">
      <c r="D15" s="4"/>
    </row>
    <row r="16" spans="2:7" x14ac:dyDescent="0.3">
      <c r="D16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16"/>
  <sheetViews>
    <sheetView workbookViewId="0">
      <selection activeCell="I14" sqref="I14"/>
    </sheetView>
  </sheetViews>
  <sheetFormatPr defaultColWidth="9.109375" defaultRowHeight="15.6" x14ac:dyDescent="0.3"/>
  <cols>
    <col min="1" max="1" width="9.109375" style="1"/>
    <col min="2" max="2" width="22.5546875" style="1" customWidth="1"/>
    <col min="3" max="3" width="11.33203125" style="2" bestFit="1" customWidth="1"/>
    <col min="4" max="4" width="24" style="1" bestFit="1" customWidth="1"/>
    <col min="5" max="5" width="16.6640625" style="1" customWidth="1"/>
    <col min="6" max="6" width="24.109375" style="1" bestFit="1" customWidth="1"/>
    <col min="7" max="7" width="8.88671875" style="1" customWidth="1"/>
    <col min="8" max="8" width="5.109375" style="7" customWidth="1"/>
    <col min="9" max="9" width="71.88671875" style="1" bestFit="1" customWidth="1"/>
    <col min="10" max="16384" width="9.109375" style="1"/>
  </cols>
  <sheetData>
    <row r="2" spans="2:12" x14ac:dyDescent="0.3">
      <c r="D2" s="1" t="s">
        <v>1</v>
      </c>
      <c r="E2" s="5" t="s">
        <v>2</v>
      </c>
      <c r="F2" s="6">
        <f>12%/365</f>
        <v>3.2876712328767124E-4</v>
      </c>
      <c r="G2" s="6"/>
    </row>
    <row r="4" spans="2:12" x14ac:dyDescent="0.3">
      <c r="B4" s="1" t="s">
        <v>24</v>
      </c>
      <c r="D4" s="1" t="s">
        <v>19</v>
      </c>
      <c r="E4" s="1" t="s">
        <v>23</v>
      </c>
      <c r="F4" s="1" t="s">
        <v>3</v>
      </c>
    </row>
    <row r="5" spans="2:12" x14ac:dyDescent="0.3">
      <c r="C5" s="2">
        <v>43470</v>
      </c>
      <c r="D5" s="4">
        <v>10000</v>
      </c>
      <c r="F5" s="6"/>
      <c r="G5" s="6"/>
      <c r="H5" s="10">
        <v>1</v>
      </c>
      <c r="I5" s="8" t="s">
        <v>22</v>
      </c>
    </row>
    <row r="6" spans="2:12" x14ac:dyDescent="0.3">
      <c r="B6" s="4">
        <v>1200</v>
      </c>
      <c r="C6" s="2">
        <v>43482</v>
      </c>
      <c r="D6" s="3">
        <f>D5-F6-B6</f>
        <v>8760.5479452054788</v>
      </c>
      <c r="E6" s="1">
        <f>C6-C5</f>
        <v>12</v>
      </c>
      <c r="F6" s="3">
        <f>D5*E6*$F$2</f>
        <v>39.452054794520549</v>
      </c>
      <c r="G6" s="3"/>
      <c r="H6" s="12">
        <v>2</v>
      </c>
      <c r="I6" s="13" t="s">
        <v>25</v>
      </c>
    </row>
    <row r="7" spans="2:12" x14ac:dyDescent="0.3">
      <c r="B7" s="4"/>
      <c r="C7" s="2">
        <v>43496</v>
      </c>
      <c r="D7" s="3">
        <f>D6</f>
        <v>8760.5479452054788</v>
      </c>
      <c r="E7" s="1">
        <f>C7-C6</f>
        <v>14</v>
      </c>
      <c r="F7" s="3">
        <f t="shared" ref="F7:F10" si="0">D6*E7*$F$2</f>
        <v>40.322522049164945</v>
      </c>
      <c r="G7" s="3"/>
      <c r="H7" s="14"/>
      <c r="I7" s="13" t="s">
        <v>20</v>
      </c>
      <c r="J7" s="13"/>
    </row>
    <row r="8" spans="2:12" x14ac:dyDescent="0.3">
      <c r="B8" s="4">
        <v>2800</v>
      </c>
      <c r="C8" s="2">
        <v>43508</v>
      </c>
      <c r="D8" s="3">
        <f>D7-B8</f>
        <v>5960.5479452054788</v>
      </c>
      <c r="E8" s="1">
        <f>C8-C7</f>
        <v>12</v>
      </c>
      <c r="F8" s="3">
        <f t="shared" si="0"/>
        <v>34.562161756427095</v>
      </c>
      <c r="G8" s="3"/>
      <c r="H8" s="14"/>
      <c r="I8" s="13" t="s">
        <v>21</v>
      </c>
      <c r="J8" s="13"/>
    </row>
    <row r="9" spans="2:12" x14ac:dyDescent="0.3">
      <c r="B9" s="4"/>
      <c r="C9" s="2">
        <v>43524</v>
      </c>
      <c r="D9" s="3">
        <f>D8</f>
        <v>5960.5479452054788</v>
      </c>
      <c r="E9" s="1">
        <f>C9-C8</f>
        <v>16</v>
      </c>
      <c r="F9" s="3">
        <f t="shared" si="0"/>
        <v>31.354115218615121</v>
      </c>
      <c r="G9" s="3"/>
      <c r="H9" s="10"/>
      <c r="I9" s="8" t="s">
        <v>5</v>
      </c>
      <c r="J9" s="8"/>
    </row>
    <row r="10" spans="2:12" x14ac:dyDescent="0.3">
      <c r="B10" s="4"/>
      <c r="C10" s="2">
        <v>43555</v>
      </c>
      <c r="D10" s="3">
        <f>D9</f>
        <v>5960.5479452054788</v>
      </c>
      <c r="E10" s="1">
        <f>C10-C9</f>
        <v>31</v>
      </c>
      <c r="F10" s="3">
        <f t="shared" si="0"/>
        <v>60.748598236066805</v>
      </c>
      <c r="G10" s="3"/>
      <c r="H10" s="7">
        <v>3</v>
      </c>
      <c r="I10" s="1" t="s">
        <v>26</v>
      </c>
    </row>
    <row r="11" spans="2:12" x14ac:dyDescent="0.3">
      <c r="D11" s="4"/>
      <c r="H11" s="10"/>
      <c r="I11" s="15" t="s">
        <v>6</v>
      </c>
      <c r="J11" s="8"/>
      <c r="K11" s="3">
        <f>B6-F6</f>
        <v>1160.5479452054794</v>
      </c>
      <c r="L11" s="3">
        <v>1160.5479452054794</v>
      </c>
    </row>
    <row r="12" spans="2:12" x14ac:dyDescent="0.3">
      <c r="D12" s="4"/>
      <c r="E12" s="1" t="s">
        <v>4</v>
      </c>
      <c r="F12" s="3">
        <f>SUM(F6:F11)</f>
        <v>206.43945205479451</v>
      </c>
      <c r="G12" s="3"/>
      <c r="H12" s="11">
        <v>4</v>
      </c>
      <c r="I12" s="16" t="s">
        <v>7</v>
      </c>
      <c r="J12" s="9"/>
    </row>
    <row r="13" spans="2:12" x14ac:dyDescent="0.3">
      <c r="D13" s="4"/>
    </row>
    <row r="14" spans="2:12" x14ac:dyDescent="0.3">
      <c r="D14" s="4"/>
      <c r="H14" s="10">
        <v>5</v>
      </c>
      <c r="I14" s="8" t="s">
        <v>27</v>
      </c>
      <c r="J14" s="8"/>
    </row>
    <row r="15" spans="2:12" x14ac:dyDescent="0.3">
      <c r="D15" s="4"/>
    </row>
    <row r="16" spans="2:12" x14ac:dyDescent="0.3">
      <c r="D16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6"/>
  <sheetViews>
    <sheetView topLeftCell="C1" workbookViewId="0">
      <selection activeCell="J6" sqref="J6"/>
    </sheetView>
  </sheetViews>
  <sheetFormatPr defaultColWidth="9.109375" defaultRowHeight="16.2" x14ac:dyDescent="0.35"/>
  <cols>
    <col min="1" max="1" width="3.6640625" style="17" customWidth="1"/>
    <col min="2" max="2" width="9.33203125" style="17" customWidth="1"/>
    <col min="3" max="3" width="26.109375" style="17" customWidth="1"/>
    <col min="4" max="4" width="17.44140625" style="17" customWidth="1"/>
    <col min="5" max="5" width="15.21875" style="17" customWidth="1"/>
    <col min="6" max="6" width="13" style="17" customWidth="1"/>
    <col min="7" max="9" width="9.109375" style="17"/>
    <col min="10" max="10" width="66.6640625" style="17" bestFit="1" customWidth="1"/>
    <col min="11" max="11" width="10.109375" style="17" bestFit="1" customWidth="1"/>
    <col min="12" max="12" width="11.33203125" style="17" bestFit="1" customWidth="1"/>
    <col min="13" max="16384" width="9.109375" style="17"/>
  </cols>
  <sheetData>
    <row r="1" spans="1:12" x14ac:dyDescent="0.35">
      <c r="J1" s="17" t="s">
        <v>12</v>
      </c>
    </row>
    <row r="2" spans="1:12" x14ac:dyDescent="0.35">
      <c r="C2" s="24">
        <v>0.01</v>
      </c>
      <c r="J2" s="18" t="s">
        <v>9</v>
      </c>
      <c r="K2" s="20">
        <v>10000</v>
      </c>
    </row>
    <row r="3" spans="1:12" x14ac:dyDescent="0.35">
      <c r="C3" s="23" t="s">
        <v>18</v>
      </c>
      <c r="D3" s="17" t="s">
        <v>14</v>
      </c>
      <c r="E3" s="26" t="s">
        <v>28</v>
      </c>
      <c r="F3" s="17" t="s">
        <v>15</v>
      </c>
      <c r="H3" s="20">
        <v>10000</v>
      </c>
      <c r="J3" s="17" t="s">
        <v>11</v>
      </c>
    </row>
    <row r="4" spans="1:12" x14ac:dyDescent="0.35">
      <c r="B4" s="17">
        <v>1</v>
      </c>
      <c r="C4" s="21">
        <v>10000</v>
      </c>
      <c r="D4" s="21">
        <f t="shared" ref="D4:D20" si="0">C4*$C$2</f>
        <v>100</v>
      </c>
      <c r="E4" s="21">
        <f>700-D4</f>
        <v>600</v>
      </c>
      <c r="F4" s="21">
        <v>700</v>
      </c>
      <c r="H4" s="17" t="s">
        <v>8</v>
      </c>
      <c r="J4" s="17" t="s">
        <v>16</v>
      </c>
      <c r="K4" s="19">
        <v>0.12</v>
      </c>
    </row>
    <row r="5" spans="1:12" x14ac:dyDescent="0.35">
      <c r="B5" s="17">
        <v>2</v>
      </c>
      <c r="C5" s="21">
        <f t="shared" ref="C5:C19" si="1">C4-E4</f>
        <v>9400</v>
      </c>
      <c r="D5" s="21">
        <f t="shared" si="0"/>
        <v>94</v>
      </c>
      <c r="E5" s="21">
        <f>$F$4-D5</f>
        <v>606</v>
      </c>
      <c r="F5" s="21">
        <f t="shared" ref="F5:F19" si="2">E5+D5</f>
        <v>700</v>
      </c>
      <c r="J5" s="17" t="s">
        <v>13</v>
      </c>
      <c r="K5" s="17">
        <f>12%/12</f>
        <v>0.01</v>
      </c>
    </row>
    <row r="6" spans="1:12" x14ac:dyDescent="0.35">
      <c r="B6" s="17">
        <v>3</v>
      </c>
      <c r="C6" s="21">
        <f t="shared" si="1"/>
        <v>8794</v>
      </c>
      <c r="D6" s="21">
        <f t="shared" si="0"/>
        <v>87.94</v>
      </c>
      <c r="E6" s="21">
        <f t="shared" ref="E6:E19" si="3">$F$4-D6</f>
        <v>612.05999999999995</v>
      </c>
      <c r="F6" s="21">
        <f t="shared" si="2"/>
        <v>700</v>
      </c>
      <c r="J6" s="17" t="s">
        <v>29</v>
      </c>
      <c r="K6" s="22" t="s">
        <v>17</v>
      </c>
    </row>
    <row r="7" spans="1:12" x14ac:dyDescent="0.35">
      <c r="B7" s="17">
        <v>4</v>
      </c>
      <c r="C7" s="21">
        <f t="shared" si="1"/>
        <v>8181.9400000000005</v>
      </c>
      <c r="D7" s="21">
        <f t="shared" si="0"/>
        <v>81.819400000000002</v>
      </c>
      <c r="E7" s="21">
        <f t="shared" si="3"/>
        <v>618.18060000000003</v>
      </c>
      <c r="F7" s="21">
        <f t="shared" si="2"/>
        <v>700</v>
      </c>
      <c r="J7" s="17" t="s">
        <v>10</v>
      </c>
      <c r="K7" s="22" t="s">
        <v>17</v>
      </c>
    </row>
    <row r="8" spans="1:12" x14ac:dyDescent="0.35">
      <c r="B8" s="17">
        <v>5</v>
      </c>
      <c r="C8" s="21">
        <f t="shared" si="1"/>
        <v>7563.7594000000008</v>
      </c>
      <c r="D8" s="21">
        <f t="shared" si="0"/>
        <v>75.637594000000007</v>
      </c>
      <c r="E8" s="21">
        <f t="shared" si="3"/>
        <v>624.36240599999996</v>
      </c>
      <c r="F8" s="21">
        <f t="shared" si="2"/>
        <v>700</v>
      </c>
      <c r="K8" s="17">
        <v>10000</v>
      </c>
    </row>
    <row r="9" spans="1:12" x14ac:dyDescent="0.35">
      <c r="B9" s="17">
        <v>6</v>
      </c>
      <c r="C9" s="21">
        <f t="shared" si="1"/>
        <v>6939.3969940000006</v>
      </c>
      <c r="D9" s="21">
        <f t="shared" si="0"/>
        <v>69.393969940000005</v>
      </c>
      <c r="E9" s="21">
        <f t="shared" si="3"/>
        <v>630.60603005999997</v>
      </c>
      <c r="F9" s="21">
        <f t="shared" si="2"/>
        <v>700</v>
      </c>
    </row>
    <row r="10" spans="1:12" x14ac:dyDescent="0.35">
      <c r="A10" s="21"/>
      <c r="B10" s="17">
        <v>7</v>
      </c>
      <c r="C10" s="21">
        <f t="shared" si="1"/>
        <v>6308.7909639400004</v>
      </c>
      <c r="D10" s="21">
        <f t="shared" si="0"/>
        <v>63.087909639400003</v>
      </c>
      <c r="E10" s="21">
        <f t="shared" si="3"/>
        <v>636.91209036060002</v>
      </c>
      <c r="F10" s="21">
        <f t="shared" si="2"/>
        <v>700</v>
      </c>
      <c r="K10" s="21">
        <v>46000</v>
      </c>
      <c r="L10" s="21">
        <f>K10*3</f>
        <v>138000</v>
      </c>
    </row>
    <row r="11" spans="1:12" x14ac:dyDescent="0.35">
      <c r="A11" s="21"/>
      <c r="B11" s="17">
        <v>8</v>
      </c>
      <c r="C11" s="21">
        <f t="shared" si="1"/>
        <v>5671.8788735794005</v>
      </c>
      <c r="D11" s="21">
        <f t="shared" si="0"/>
        <v>56.718788735794007</v>
      </c>
      <c r="E11" s="21">
        <f t="shared" si="3"/>
        <v>643.28121126420604</v>
      </c>
      <c r="F11" s="21">
        <f t="shared" si="2"/>
        <v>700</v>
      </c>
      <c r="K11" s="21">
        <v>47000</v>
      </c>
      <c r="L11" s="21">
        <f>K11*3</f>
        <v>141000</v>
      </c>
    </row>
    <row r="12" spans="1:12" x14ac:dyDescent="0.35">
      <c r="B12" s="17">
        <v>9</v>
      </c>
      <c r="C12" s="21">
        <f t="shared" si="1"/>
        <v>5028.5976623151946</v>
      </c>
      <c r="D12" s="21">
        <f t="shared" si="0"/>
        <v>50.285976623151946</v>
      </c>
      <c r="E12" s="21">
        <f t="shared" si="3"/>
        <v>649.7140233768481</v>
      </c>
      <c r="F12" s="21">
        <f t="shared" si="2"/>
        <v>700</v>
      </c>
      <c r="L12" s="21">
        <f>SUM(L10:L11)</f>
        <v>279000</v>
      </c>
    </row>
    <row r="13" spans="1:12" x14ac:dyDescent="0.35">
      <c r="B13" s="17">
        <v>10</v>
      </c>
      <c r="C13" s="21">
        <f t="shared" si="1"/>
        <v>4378.8836389383468</v>
      </c>
      <c r="D13" s="21">
        <f t="shared" si="0"/>
        <v>43.788836389383469</v>
      </c>
      <c r="E13" s="21">
        <f t="shared" si="3"/>
        <v>656.2111636106165</v>
      </c>
      <c r="F13" s="21">
        <f t="shared" si="2"/>
        <v>700</v>
      </c>
    </row>
    <row r="14" spans="1:12" x14ac:dyDescent="0.35">
      <c r="B14" s="17">
        <v>11</v>
      </c>
      <c r="C14" s="21">
        <f t="shared" si="1"/>
        <v>3722.6724753277304</v>
      </c>
      <c r="D14" s="21">
        <f t="shared" si="0"/>
        <v>37.226724753277303</v>
      </c>
      <c r="E14" s="21">
        <f t="shared" si="3"/>
        <v>662.77327524672273</v>
      </c>
      <c r="F14" s="21">
        <f t="shared" si="2"/>
        <v>700</v>
      </c>
    </row>
    <row r="15" spans="1:12" x14ac:dyDescent="0.35">
      <c r="B15" s="17">
        <v>12</v>
      </c>
      <c r="C15" s="21">
        <f t="shared" si="1"/>
        <v>3059.8992000810076</v>
      </c>
      <c r="D15" s="21">
        <f t="shared" si="0"/>
        <v>30.598992000810078</v>
      </c>
      <c r="E15" s="21">
        <f t="shared" si="3"/>
        <v>669.40100799918991</v>
      </c>
      <c r="F15" s="21">
        <f t="shared" si="2"/>
        <v>700</v>
      </c>
    </row>
    <row r="16" spans="1:12" x14ac:dyDescent="0.35">
      <c r="B16" s="17">
        <v>13</v>
      </c>
      <c r="C16" s="21">
        <f t="shared" si="1"/>
        <v>2390.4981920818177</v>
      </c>
      <c r="D16" s="21">
        <f t="shared" si="0"/>
        <v>23.904981920818177</v>
      </c>
      <c r="E16" s="21">
        <f t="shared" si="3"/>
        <v>676.09501807918184</v>
      </c>
      <c r="F16" s="21">
        <f t="shared" si="2"/>
        <v>700</v>
      </c>
    </row>
    <row r="17" spans="2:6" x14ac:dyDescent="0.35">
      <c r="B17" s="17">
        <v>14</v>
      </c>
      <c r="C17" s="21">
        <f t="shared" si="1"/>
        <v>1714.4031740026358</v>
      </c>
      <c r="D17" s="21">
        <f t="shared" si="0"/>
        <v>17.144031740026357</v>
      </c>
      <c r="E17" s="21">
        <f t="shared" si="3"/>
        <v>682.85596825997368</v>
      </c>
      <c r="F17" s="21">
        <f t="shared" si="2"/>
        <v>700</v>
      </c>
    </row>
    <row r="18" spans="2:6" x14ac:dyDescent="0.35">
      <c r="B18" s="17">
        <v>15</v>
      </c>
      <c r="C18" s="21">
        <f t="shared" si="1"/>
        <v>1031.5472057426621</v>
      </c>
      <c r="D18" s="21">
        <f t="shared" si="0"/>
        <v>10.315472057426621</v>
      </c>
      <c r="E18" s="21">
        <f t="shared" si="3"/>
        <v>689.68452794257337</v>
      </c>
      <c r="F18" s="21">
        <f t="shared" si="2"/>
        <v>700</v>
      </c>
    </row>
    <row r="19" spans="2:6" x14ac:dyDescent="0.35">
      <c r="B19" s="17">
        <v>16</v>
      </c>
      <c r="C19" s="21">
        <f t="shared" si="1"/>
        <v>341.8626778000887</v>
      </c>
      <c r="D19" s="21">
        <f t="shared" si="0"/>
        <v>3.418626778000887</v>
      </c>
      <c r="E19" s="21">
        <f t="shared" si="3"/>
        <v>696.58137322199912</v>
      </c>
      <c r="F19" s="21">
        <f t="shared" si="2"/>
        <v>700</v>
      </c>
    </row>
    <row r="20" spans="2:6" x14ac:dyDescent="0.35">
      <c r="B20" s="17">
        <v>17</v>
      </c>
      <c r="C20" s="21">
        <f>C19</f>
        <v>341.8626778000887</v>
      </c>
      <c r="D20" s="21">
        <f t="shared" si="0"/>
        <v>3.418626778000887</v>
      </c>
      <c r="E20" s="21">
        <f>C20</f>
        <v>341.8626778000887</v>
      </c>
      <c r="F20" s="21">
        <f>D20+E20</f>
        <v>345.28130457808959</v>
      </c>
    </row>
    <row r="21" spans="2:6" x14ac:dyDescent="0.35">
      <c r="C21" s="21"/>
      <c r="D21" s="21"/>
      <c r="E21" s="21"/>
      <c r="F21" s="21"/>
    </row>
    <row r="22" spans="2:6" x14ac:dyDescent="0.35">
      <c r="C22" s="21"/>
      <c r="D22" s="21">
        <f>SUM(D4:D21)</f>
        <v>848.69993135608968</v>
      </c>
      <c r="E22" s="21"/>
      <c r="F22" s="21"/>
    </row>
    <row r="26" spans="2:6" x14ac:dyDescent="0.35">
      <c r="D26" s="25"/>
    </row>
    <row r="35" spans="1:4" x14ac:dyDescent="0.35">
      <c r="A35" s="21"/>
      <c r="B35" s="21"/>
      <c r="C35" s="21"/>
      <c r="D35" s="21"/>
    </row>
    <row r="36" spans="1:4" x14ac:dyDescent="0.35">
      <c r="A36" s="21"/>
      <c r="B36" s="21"/>
      <c r="C36" s="21"/>
      <c r="D36" s="21"/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I5" sqref="I5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 ცხრილი </vt:lpstr>
      <vt:lpstr>2 ცხრილი </vt:lpstr>
      <vt:lpstr>3 ცხრილი </vt:lpstr>
      <vt:lpstr>4 ცხრილი </vt:lpstr>
      <vt:lpstr>გრაფიკი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2021-10-29T11:06:22Z</dcterms:modified>
</cp:coreProperties>
</file>